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Сетевая папка\Размещение на сайте ФЗ-223\УКР\Извещение и документация у единственного поставщика\2022\ноябрь\26-11-22 Р1095-УСР-ОКТР22  Батомункуева\"/>
    </mc:Choice>
  </mc:AlternateContent>
  <bookViews>
    <workbookView xWindow="14385" yWindow="-15" windowWidth="14430" windowHeight="12840" tabRatio="774" activeTab="1"/>
  </bookViews>
  <sheets>
    <sheet name="Расчет стоимости без НДС" sheetId="23" r:id="rId1"/>
    <sheet name="Расчет стоимости с НДС" sheetId="24" r:id="rId2"/>
  </sheets>
  <definedNames>
    <definedName name="_xlnm.Print_Titles" localSheetId="0">'Расчет стоимости без НДС'!$10:$10</definedName>
    <definedName name="_xlnm.Print_Titles" localSheetId="1">'Расчет стоимости с НДС'!$10:$10</definedName>
    <definedName name="_xlnm.Print_Area" localSheetId="0">'Расчет стоимости без НДС'!$A$1:$D$48</definedName>
    <definedName name="_xlnm.Print_Area" localSheetId="1">'Расчет стоимости с НДС'!$A$1:$D$26</definedName>
  </definedNames>
  <calcPr calcId="152511"/>
</workbook>
</file>

<file path=xl/calcChain.xml><?xml version="1.0" encoding="utf-8"?>
<calcChain xmlns="http://schemas.openxmlformats.org/spreadsheetml/2006/main">
  <c r="D19" i="23" l="1"/>
  <c r="D32" i="23"/>
  <c r="D33" i="23" s="1"/>
  <c r="D34" i="23" s="1"/>
  <c r="D36" i="23" s="1"/>
</calcChain>
</file>

<file path=xl/sharedStrings.xml><?xml version="1.0" encoding="utf-8"?>
<sst xmlns="http://schemas.openxmlformats.org/spreadsheetml/2006/main" count="97" uniqueCount="75">
  <si>
    <t/>
  </si>
  <si>
    <t>№ п/п</t>
  </si>
  <si>
    <t>Общестроительные работы</t>
  </si>
  <si>
    <t>Отделочные работы</t>
  </si>
  <si>
    <t>Осветительная арматура</t>
  </si>
  <si>
    <t>Полы</t>
  </si>
  <si>
    <t>Проемы</t>
  </si>
  <si>
    <t>Фасад, козырьки</t>
  </si>
  <si>
    <t>Система водоснабжения и водоотведения</t>
  </si>
  <si>
    <t>Медицинские трубопроводы</t>
  </si>
  <si>
    <t>Отопление</t>
  </si>
  <si>
    <t>Вентиляция и кондиционирование</t>
  </si>
  <si>
    <t>Электроснабжение и розеточная сеть</t>
  </si>
  <si>
    <t>Система охранно-тревожной сигнализации</t>
  </si>
  <si>
    <t>Система контроля и управления доступом</t>
  </si>
  <si>
    <t>Автоматическая пожарная сигнализация и система оповещения людей о пожаре</t>
  </si>
  <si>
    <t>Система охранного телевидения</t>
  </si>
  <si>
    <t>СКС</t>
  </si>
  <si>
    <t>Подъемники для МГН</t>
  </si>
  <si>
    <t>Сентехнические аксессуары</t>
  </si>
  <si>
    <t>Наружные сети связи</t>
  </si>
  <si>
    <t>Благоустройство</t>
  </si>
  <si>
    <t>Итого по сводному расчету</t>
  </si>
  <si>
    <t>Итого "Налоги и обязательные платежи"</t>
  </si>
  <si>
    <t>Итого по Главам 1-9</t>
  </si>
  <si>
    <t>ЛСР 05-01-01</t>
  </si>
  <si>
    <t>ЛСР 04-01-01</t>
  </si>
  <si>
    <t>ЛСР 02-01-16</t>
  </si>
  <si>
    <t>ЛСР 02-01-15</t>
  </si>
  <si>
    <t>ЛС 02-01-14</t>
  </si>
  <si>
    <t>ЛСР 02-01-13</t>
  </si>
  <si>
    <t>ЛСР 02-01-12</t>
  </si>
  <si>
    <t>ЛС 02-01-11</t>
  </si>
  <si>
    <t>ЛСР 02-01-10</t>
  </si>
  <si>
    <t>ЛСР 02-01-09</t>
  </si>
  <si>
    <t>ЛСР 02-01-08.1</t>
  </si>
  <si>
    <t>ЛСР 02-01-08</t>
  </si>
  <si>
    <t>ЛСР 02-01-07.1</t>
  </si>
  <si>
    <t>ЛСР 02-01-07</t>
  </si>
  <si>
    <t>ЛСР 02-01-06</t>
  </si>
  <si>
    <t>ЛСР 02-01-05</t>
  </si>
  <si>
    <t>ЛСР 02-01-04</t>
  </si>
  <si>
    <t>ЛСР 02-01-03</t>
  </si>
  <si>
    <t>ЛСР 02-01-02</t>
  </si>
  <si>
    <t>ЛСР 02-01-01</t>
  </si>
  <si>
    <t>Демонтажные работы лечебного корпуса</t>
  </si>
  <si>
    <t>ЛС 01-01-01</t>
  </si>
  <si>
    <t xml:space="preserve"> </t>
  </si>
  <si>
    <t>Капитальный ремонт лечебного корпуса санатория "Гурзуфский"</t>
  </si>
  <si>
    <t>Стоимость</t>
  </si>
  <si>
    <t>РАСЧЕТ СТОИМОСТИ ДОГОВОРА</t>
  </si>
  <si>
    <t>ИТОГО:</t>
  </si>
  <si>
    <t>НДС 20%</t>
  </si>
  <si>
    <t>№ сметы</t>
  </si>
  <si>
    <t>Наименование работ</t>
  </si>
  <si>
    <t>Стоимость материалов передаваемых Генеральным подрядчиком с НДС 20%</t>
  </si>
  <si>
    <t>Итого стоимость работ с НДС</t>
  </si>
  <si>
    <t>Итого стоимость договора за вычетом передаваемых Генеральным подрядчиком материалов, с НДС 20%:</t>
  </si>
  <si>
    <t>Приложение №8</t>
  </si>
  <si>
    <t>от "____"______________2022 г.</t>
  </si>
  <si>
    <t>к Договору № Р1095-УСР-ОКТР/22</t>
  </si>
  <si>
    <t>Подписи Сторон</t>
  </si>
  <si>
    <t>Генеральный подрядчик:</t>
  </si>
  <si>
    <t xml:space="preserve">ФГУП «ППП» </t>
  </si>
  <si>
    <t>Генеральный директор</t>
  </si>
  <si>
    <t xml:space="preserve">                                                                  ООО "СЗ "ВИП КЛАСС - ТАВРИДА"</t>
  </si>
  <si>
    <t xml:space="preserve">                                                                  Директор</t>
  </si>
  <si>
    <t xml:space="preserve">                                                                  _________________/Т.В. Дудка/</t>
  </si>
  <si>
    <t>______________/П.Е. Губин /</t>
  </si>
  <si>
    <t xml:space="preserve">                                                                         Подрядчик:</t>
  </si>
  <si>
    <t>в том числе НДС 20%</t>
  </si>
  <si>
    <t>к Договору № ____________</t>
  </si>
  <si>
    <t xml:space="preserve">                                                                  </t>
  </si>
  <si>
    <t xml:space="preserve">                                                                  _________________/_____/</t>
  </si>
  <si>
    <t>Капитальный ремонт лечебного корпуса санатория "_____"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</si>
</sst>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1"/>
      <name val="Calibri"/>
      <charset val="1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i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4" fontId="1" fillId="0" borderId="1" xfId="0" applyNumberFormat="1" applyFont="1" applyFill="1" applyBorder="1" applyAlignment="1" applyProtection="1">
      <alignment horizontal="right" vertical="top" wrapText="1"/>
    </xf>
    <xf numFmtId="1" fontId="1" fillId="0" borderId="1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/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/>
    <xf numFmtId="4" fontId="1" fillId="0" borderId="1" xfId="0" applyNumberFormat="1" applyFont="1" applyFill="1" applyBorder="1" applyAlignment="1" applyProtection="1">
      <alignment horizontal="right" vertical="center" wrapText="1"/>
    </xf>
    <xf numFmtId="164" fontId="1" fillId="0" borderId="1" xfId="0" applyNumberFormat="1" applyFont="1" applyFill="1" applyBorder="1" applyAlignment="1" applyProtection="1">
      <alignment horizontal="right" vertical="center" wrapText="1"/>
    </xf>
    <xf numFmtId="4" fontId="8" fillId="0" borderId="1" xfId="0" applyNumberFormat="1" applyFont="1" applyFill="1" applyBorder="1" applyAlignment="1" applyProtection="1"/>
    <xf numFmtId="1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2" fontId="1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" fontId="8" fillId="2" borderId="1" xfId="0" applyNumberFormat="1" applyFont="1" applyFill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4" fontId="13" fillId="2" borderId="1" xfId="0" applyNumberFormat="1" applyFont="1" applyFill="1" applyBorder="1" applyAlignment="1" applyProtection="1"/>
    <xf numFmtId="0" fontId="8" fillId="2" borderId="1" xfId="0" applyNumberFormat="1" applyFont="1" applyFill="1" applyBorder="1" applyAlignment="1" applyProtection="1"/>
    <xf numFmtId="4" fontId="6" fillId="2" borderId="0" xfId="0" applyNumberFormat="1" applyFont="1" applyFill="1" applyBorder="1" applyAlignment="1" applyProtection="1"/>
    <xf numFmtId="0" fontId="0" fillId="0" borderId="0" xfId="0" applyAlignment="1"/>
    <xf numFmtId="0" fontId="2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right" wrapText="1"/>
    </xf>
    <xf numFmtId="0" fontId="18" fillId="0" borderId="0" xfId="0" applyFont="1" applyAlignment="1"/>
    <xf numFmtId="0" fontId="19" fillId="0" borderId="0" xfId="0" applyFont="1" applyBorder="1" applyAlignment="1">
      <alignment wrapText="1"/>
    </xf>
    <xf numFmtId="0" fontId="3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/>
    <xf numFmtId="0" fontId="0" fillId="0" borderId="0" xfId="0" applyAlignment="1"/>
    <xf numFmtId="0" fontId="3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NumberFormat="1" applyFont="1" applyFill="1" applyBorder="1" applyAlignment="1" applyProtection="1">
      <alignment wrapText="1"/>
    </xf>
    <xf numFmtId="0" fontId="17" fillId="0" borderId="0" xfId="0" applyFont="1" applyAlignment="1"/>
    <xf numFmtId="0" fontId="1" fillId="0" borderId="0" xfId="0" applyNumberFormat="1" applyFont="1" applyFill="1" applyBorder="1" applyAlignment="1" applyProtection="1"/>
    <xf numFmtId="0" fontId="0" fillId="0" borderId="0" xfId="0" applyAlignment="1"/>
    <xf numFmtId="0" fontId="9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wrapText="1"/>
    </xf>
    <xf numFmtId="0" fontId="0" fillId="0" borderId="0" xfId="0" applyBorder="1" applyAlignment="1">
      <alignment wrapText="1"/>
    </xf>
    <xf numFmtId="0" fontId="10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0" fontId="12" fillId="2" borderId="2" xfId="0" applyNumberFormat="1" applyFont="1" applyFill="1" applyBorder="1" applyAlignment="1" applyProtection="1">
      <alignment horizontal="left" vertical="top" wrapText="1"/>
    </xf>
    <xf numFmtId="0" fontId="6" fillId="2" borderId="3" xfId="0" applyNumberFormat="1" applyFont="1" applyFill="1" applyBorder="1" applyAlignment="1" applyProtection="1">
      <alignment horizontal="lef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wrapText="1"/>
    </xf>
    <xf numFmtId="0" fontId="15" fillId="0" borderId="1" xfId="0" applyFont="1" applyBorder="1" applyAlignment="1">
      <alignment wrapText="1"/>
    </xf>
    <xf numFmtId="0" fontId="13" fillId="2" borderId="2" xfId="0" applyNumberFormat="1" applyFont="1" applyFill="1" applyBorder="1" applyAlignment="1" applyProtection="1">
      <alignment wrapText="1"/>
    </xf>
    <xf numFmtId="0" fontId="14" fillId="2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view="pageBreakPreview" topLeftCell="A10" zoomScale="115" zoomScaleNormal="115" zoomScaleSheetLayoutView="115" workbookViewId="0">
      <selection activeCell="C26" sqref="C26"/>
    </sheetView>
  </sheetViews>
  <sheetFormatPr defaultColWidth="9.140625" defaultRowHeight="10.5" customHeight="1" x14ac:dyDescent="0.2"/>
  <cols>
    <col min="1" max="1" width="6.7109375" style="1" customWidth="1"/>
    <col min="2" max="2" width="13.5703125" style="1" customWidth="1"/>
    <col min="3" max="3" width="49.140625" style="1" customWidth="1"/>
    <col min="4" max="4" width="24" style="1" customWidth="1"/>
    <col min="5" max="5" width="15.140625" style="1" customWidth="1"/>
    <col min="6" max="6" width="88.7109375" style="2" hidden="1" customWidth="1"/>
    <col min="7" max="7" width="108.85546875" style="2" hidden="1" customWidth="1"/>
    <col min="8" max="8" width="129.5703125" style="2" hidden="1" customWidth="1"/>
    <col min="9" max="10" width="52.85546875" style="2" hidden="1" customWidth="1"/>
    <col min="11" max="16384" width="9.140625" style="1"/>
  </cols>
  <sheetData>
    <row r="1" spans="1:9" s="3" customFormat="1" ht="15" x14ac:dyDescent="0.25">
      <c r="C1" s="37"/>
      <c r="D1" s="38" t="s">
        <v>58</v>
      </c>
    </row>
    <row r="2" spans="1:9" s="3" customFormat="1" ht="15" x14ac:dyDescent="0.25">
      <c r="A2" s="5"/>
      <c r="B2" s="5"/>
      <c r="C2" s="46" t="s">
        <v>60</v>
      </c>
      <c r="D2" s="47"/>
    </row>
    <row r="3" spans="1:9" s="3" customFormat="1" ht="15" x14ac:dyDescent="0.25">
      <c r="A3" s="5"/>
      <c r="B3" s="5"/>
      <c r="C3" s="39" t="s">
        <v>47</v>
      </c>
      <c r="D3" s="38" t="s">
        <v>59</v>
      </c>
      <c r="F3" s="4" t="s">
        <v>47</v>
      </c>
    </row>
    <row r="4" spans="1:9" s="3" customFormat="1" ht="19.5" customHeight="1" x14ac:dyDescent="0.25">
      <c r="A4" s="5"/>
      <c r="B4" s="29"/>
      <c r="C4" s="30"/>
      <c r="D4" s="17"/>
    </row>
    <row r="5" spans="1:9" s="3" customFormat="1" ht="18" x14ac:dyDescent="0.25">
      <c r="A5" s="16"/>
      <c r="B5" s="54" t="s">
        <v>50</v>
      </c>
      <c r="C5" s="54"/>
      <c r="D5" s="16"/>
    </row>
    <row r="6" spans="1:9" s="3" customFormat="1" ht="11.25" customHeight="1" x14ac:dyDescent="0.25">
      <c r="A6" s="16"/>
      <c r="B6" s="16"/>
      <c r="C6" s="6"/>
      <c r="D6" s="16"/>
    </row>
    <row r="7" spans="1:9" s="3" customFormat="1" ht="15" x14ac:dyDescent="0.25">
      <c r="A7" s="4"/>
      <c r="B7" s="57" t="s">
        <v>48</v>
      </c>
      <c r="C7" s="58"/>
      <c r="D7" s="4"/>
      <c r="G7" s="4" t="s">
        <v>0</v>
      </c>
    </row>
    <row r="8" spans="1:9" s="3" customFormat="1" ht="13.5" customHeight="1" x14ac:dyDescent="0.25">
      <c r="A8" s="15"/>
      <c r="B8" s="59"/>
      <c r="C8" s="59"/>
      <c r="D8" s="15"/>
    </row>
    <row r="9" spans="1:9" s="3" customFormat="1" ht="34.5" customHeight="1" x14ac:dyDescent="0.25">
      <c r="A9" s="18" t="s">
        <v>1</v>
      </c>
      <c r="B9" s="20" t="s">
        <v>53</v>
      </c>
      <c r="C9" s="20" t="s">
        <v>54</v>
      </c>
      <c r="D9" s="20" t="s">
        <v>49</v>
      </c>
    </row>
    <row r="10" spans="1:9" s="3" customFormat="1" ht="15" x14ac:dyDescent="0.25">
      <c r="A10" s="12">
        <v>1</v>
      </c>
      <c r="B10" s="12">
        <v>2</v>
      </c>
      <c r="C10" s="12">
        <v>3</v>
      </c>
      <c r="D10" s="12">
        <v>4</v>
      </c>
    </row>
    <row r="11" spans="1:9" ht="15" x14ac:dyDescent="0.25">
      <c r="A11" s="14">
        <v>1</v>
      </c>
      <c r="B11" s="11" t="s">
        <v>46</v>
      </c>
      <c r="C11" s="11" t="s">
        <v>45</v>
      </c>
      <c r="D11" s="22">
        <v>12095309.109999999</v>
      </c>
      <c r="E11" s="19"/>
      <c r="H11" s="7"/>
    </row>
    <row r="12" spans="1:9" ht="15" x14ac:dyDescent="0.25">
      <c r="A12" s="14">
        <v>2</v>
      </c>
      <c r="B12" s="11" t="s">
        <v>44</v>
      </c>
      <c r="C12" s="11" t="s">
        <v>2</v>
      </c>
      <c r="D12" s="22">
        <v>14539907.16</v>
      </c>
      <c r="E12" s="19"/>
      <c r="H12" s="7"/>
      <c r="I12" s="8"/>
    </row>
    <row r="13" spans="1:9" ht="15" x14ac:dyDescent="0.25">
      <c r="A13" s="14">
        <v>3</v>
      </c>
      <c r="B13" s="11" t="s">
        <v>43</v>
      </c>
      <c r="C13" s="11" t="s">
        <v>3</v>
      </c>
      <c r="D13" s="22">
        <v>20372765</v>
      </c>
      <c r="E13" s="19"/>
      <c r="H13" s="7"/>
      <c r="I13" s="8"/>
    </row>
    <row r="14" spans="1:9" ht="15" x14ac:dyDescent="0.25">
      <c r="A14" s="14">
        <v>4</v>
      </c>
      <c r="B14" s="11" t="s">
        <v>42</v>
      </c>
      <c r="C14" s="11" t="s">
        <v>4</v>
      </c>
      <c r="D14" s="22">
        <v>9158018.5099999998</v>
      </c>
      <c r="E14" s="19"/>
      <c r="H14" s="7"/>
      <c r="I14" s="8"/>
    </row>
    <row r="15" spans="1:9" ht="15" x14ac:dyDescent="0.25">
      <c r="A15" s="14">
        <v>5</v>
      </c>
      <c r="B15" s="11" t="s">
        <v>41</v>
      </c>
      <c r="C15" s="11" t="s">
        <v>5</v>
      </c>
      <c r="D15" s="22">
        <v>11581282</v>
      </c>
      <c r="E15" s="19"/>
      <c r="H15" s="7"/>
      <c r="I15" s="8"/>
    </row>
    <row r="16" spans="1:9" ht="15" x14ac:dyDescent="0.25">
      <c r="A16" s="14">
        <v>6</v>
      </c>
      <c r="B16" s="11" t="s">
        <v>40</v>
      </c>
      <c r="C16" s="11" t="s">
        <v>6</v>
      </c>
      <c r="D16" s="22">
        <v>13399315</v>
      </c>
      <c r="E16" s="19"/>
      <c r="H16" s="7"/>
      <c r="I16" s="8"/>
    </row>
    <row r="17" spans="1:10" ht="15" x14ac:dyDescent="0.25">
      <c r="A17" s="14">
        <v>7</v>
      </c>
      <c r="B17" s="11" t="s">
        <v>39</v>
      </c>
      <c r="C17" s="11" t="s">
        <v>7</v>
      </c>
      <c r="D17" s="22">
        <v>7054978</v>
      </c>
      <c r="E17" s="19"/>
      <c r="H17" s="7"/>
      <c r="I17" s="8"/>
    </row>
    <row r="18" spans="1:10" ht="15" customHeight="1" x14ac:dyDescent="0.25">
      <c r="A18" s="14">
        <v>8</v>
      </c>
      <c r="B18" s="11" t="s">
        <v>38</v>
      </c>
      <c r="C18" s="11" t="s">
        <v>8</v>
      </c>
      <c r="D18" s="22">
        <v>2276262</v>
      </c>
      <c r="E18" s="19"/>
      <c r="H18" s="7"/>
      <c r="I18" s="8"/>
    </row>
    <row r="19" spans="1:10" ht="15" x14ac:dyDescent="0.25">
      <c r="A19" s="25">
        <v>9</v>
      </c>
      <c r="B19" s="26" t="s">
        <v>37</v>
      </c>
      <c r="C19" s="26" t="s">
        <v>9</v>
      </c>
      <c r="D19" s="27">
        <f>1277728+29.39</f>
        <v>1277757.3899999999</v>
      </c>
      <c r="E19" s="19"/>
      <c r="H19" s="7"/>
      <c r="I19" s="8"/>
    </row>
    <row r="20" spans="1:10" ht="15" x14ac:dyDescent="0.25">
      <c r="A20" s="14">
        <v>10</v>
      </c>
      <c r="B20" s="11" t="s">
        <v>36</v>
      </c>
      <c r="C20" s="11" t="s">
        <v>10</v>
      </c>
      <c r="D20" s="22">
        <v>4009603.39</v>
      </c>
      <c r="E20" s="19"/>
      <c r="H20" s="7"/>
      <c r="I20" s="8"/>
    </row>
    <row r="21" spans="1:10" ht="15" x14ac:dyDescent="0.25">
      <c r="A21" s="14">
        <v>11</v>
      </c>
      <c r="B21" s="11" t="s">
        <v>35</v>
      </c>
      <c r="C21" s="11" t="s">
        <v>11</v>
      </c>
      <c r="D21" s="22">
        <v>7218756.2999999998</v>
      </c>
      <c r="E21" s="19"/>
      <c r="H21" s="7"/>
      <c r="I21" s="8"/>
    </row>
    <row r="22" spans="1:10" ht="15" x14ac:dyDescent="0.25">
      <c r="A22" s="14">
        <v>12</v>
      </c>
      <c r="B22" s="11" t="s">
        <v>34</v>
      </c>
      <c r="C22" s="11" t="s">
        <v>12</v>
      </c>
      <c r="D22" s="22">
        <v>8057053.6799999997</v>
      </c>
      <c r="E22" s="19"/>
      <c r="H22" s="7"/>
      <c r="I22" s="8"/>
    </row>
    <row r="23" spans="1:10" ht="15" customHeight="1" x14ac:dyDescent="0.25">
      <c r="A23" s="14">
        <v>13</v>
      </c>
      <c r="B23" s="11" t="s">
        <v>33</v>
      </c>
      <c r="C23" s="11" t="s">
        <v>13</v>
      </c>
      <c r="D23" s="22">
        <v>631651</v>
      </c>
      <c r="E23" s="19"/>
      <c r="H23" s="7"/>
      <c r="I23" s="8"/>
    </row>
    <row r="24" spans="1:10" ht="15.75" customHeight="1" x14ac:dyDescent="0.25">
      <c r="A24" s="14">
        <v>14</v>
      </c>
      <c r="B24" s="11" t="s">
        <v>32</v>
      </c>
      <c r="C24" s="11" t="s">
        <v>14</v>
      </c>
      <c r="D24" s="22">
        <v>1661891</v>
      </c>
      <c r="E24" s="19"/>
      <c r="H24" s="7"/>
      <c r="I24" s="8"/>
    </row>
    <row r="25" spans="1:10" ht="22.5" x14ac:dyDescent="0.25">
      <c r="A25" s="14">
        <v>15</v>
      </c>
      <c r="B25" s="11" t="s">
        <v>31</v>
      </c>
      <c r="C25" s="11" t="s">
        <v>15</v>
      </c>
      <c r="D25" s="23">
        <v>2347498</v>
      </c>
      <c r="E25" s="19"/>
      <c r="H25" s="7"/>
      <c r="I25" s="8"/>
    </row>
    <row r="26" spans="1:10" ht="15" x14ac:dyDescent="0.25">
      <c r="A26" s="14">
        <v>16</v>
      </c>
      <c r="B26" s="11" t="s">
        <v>30</v>
      </c>
      <c r="C26" s="11" t="s">
        <v>16</v>
      </c>
      <c r="D26" s="22">
        <v>11803537</v>
      </c>
      <c r="E26" s="19"/>
      <c r="H26" s="7"/>
      <c r="I26" s="8"/>
    </row>
    <row r="27" spans="1:10" ht="15" x14ac:dyDescent="0.25">
      <c r="A27" s="14">
        <v>17</v>
      </c>
      <c r="B27" s="11" t="s">
        <v>29</v>
      </c>
      <c r="C27" s="11" t="s">
        <v>17</v>
      </c>
      <c r="D27" s="22">
        <v>6740851</v>
      </c>
      <c r="E27" s="19"/>
      <c r="H27" s="7"/>
      <c r="I27" s="8"/>
    </row>
    <row r="28" spans="1:10" ht="15" x14ac:dyDescent="0.25">
      <c r="A28" s="14">
        <v>18</v>
      </c>
      <c r="B28" s="11" t="s">
        <v>28</v>
      </c>
      <c r="C28" s="11" t="s">
        <v>18</v>
      </c>
      <c r="D28" s="22">
        <v>7509011.5700000003</v>
      </c>
      <c r="E28" s="19"/>
      <c r="H28" s="7"/>
      <c r="I28" s="8"/>
    </row>
    <row r="29" spans="1:10" ht="15" x14ac:dyDescent="0.25">
      <c r="A29" s="14">
        <v>19</v>
      </c>
      <c r="B29" s="11" t="s">
        <v>27</v>
      </c>
      <c r="C29" s="11" t="s">
        <v>19</v>
      </c>
      <c r="D29" s="22">
        <v>441875.6</v>
      </c>
      <c r="E29" s="19"/>
      <c r="H29" s="7"/>
      <c r="I29" s="8"/>
    </row>
    <row r="30" spans="1:10" ht="15" x14ac:dyDescent="0.25">
      <c r="A30" s="14">
        <v>20</v>
      </c>
      <c r="B30" s="11" t="s">
        <v>26</v>
      </c>
      <c r="C30" s="11" t="s">
        <v>20</v>
      </c>
      <c r="D30" s="13">
        <v>103607.48</v>
      </c>
      <c r="E30" s="19"/>
      <c r="H30" s="7"/>
      <c r="I30" s="8"/>
    </row>
    <row r="31" spans="1:10" ht="15" x14ac:dyDescent="0.25">
      <c r="A31" s="14">
        <v>21</v>
      </c>
      <c r="B31" s="11" t="s">
        <v>25</v>
      </c>
      <c r="C31" s="11" t="s">
        <v>21</v>
      </c>
      <c r="D31" s="13">
        <v>997228.14</v>
      </c>
      <c r="E31" s="19"/>
      <c r="H31" s="7"/>
      <c r="I31" s="8"/>
    </row>
    <row r="32" spans="1:10" ht="15" x14ac:dyDescent="0.25">
      <c r="A32" s="34"/>
      <c r="B32" s="60" t="s">
        <v>51</v>
      </c>
      <c r="C32" s="61"/>
      <c r="D32" s="31">
        <f>SUM(D11:D31)</f>
        <v>143278158.32999995</v>
      </c>
      <c r="E32" s="19"/>
      <c r="H32" s="7"/>
      <c r="I32" s="8"/>
      <c r="J32" s="9" t="s">
        <v>24</v>
      </c>
    </row>
    <row r="33" spans="1:10" ht="15" x14ac:dyDescent="0.25">
      <c r="A33" s="10"/>
      <c r="B33" s="62" t="s">
        <v>52</v>
      </c>
      <c r="C33" s="63"/>
      <c r="D33" s="32">
        <f>D32*0.2</f>
        <v>28655631.665999994</v>
      </c>
      <c r="E33" s="3"/>
      <c r="H33" s="7"/>
      <c r="I33" s="8" t="s">
        <v>23</v>
      </c>
      <c r="J33" s="9"/>
    </row>
    <row r="34" spans="1:10" ht="15" x14ac:dyDescent="0.25">
      <c r="A34" s="10"/>
      <c r="B34" s="60" t="s">
        <v>56</v>
      </c>
      <c r="C34" s="61"/>
      <c r="D34" s="31">
        <f>D32+D33</f>
        <v>171933789.99599993</v>
      </c>
      <c r="E34" s="19"/>
      <c r="H34" s="7"/>
      <c r="I34" s="8"/>
      <c r="J34" s="9" t="s">
        <v>22</v>
      </c>
    </row>
    <row r="35" spans="1:10" ht="17.25" customHeight="1" x14ac:dyDescent="0.25">
      <c r="A35" s="21"/>
      <c r="B35" s="66" t="s">
        <v>55</v>
      </c>
      <c r="C35" s="67"/>
      <c r="D35" s="33">
        <v>42983456.420000002</v>
      </c>
    </row>
    <row r="36" spans="1:10" ht="27.75" customHeight="1" x14ac:dyDescent="0.25">
      <c r="A36" s="21"/>
      <c r="B36" s="64" t="s">
        <v>57</v>
      </c>
      <c r="C36" s="65"/>
      <c r="D36" s="24">
        <f>D34-D35</f>
        <v>128950333.57599993</v>
      </c>
      <c r="E36" s="28"/>
    </row>
    <row r="37" spans="1:10" s="3" customFormat="1" ht="25.5" customHeight="1" x14ac:dyDescent="0.25">
      <c r="A37" s="5"/>
      <c r="B37" s="55"/>
      <c r="C37" s="56"/>
      <c r="D37" s="35"/>
    </row>
    <row r="38" spans="1:10" ht="15.75" customHeight="1" x14ac:dyDescent="0.2">
      <c r="A38" s="48" t="s">
        <v>61</v>
      </c>
      <c r="B38" s="49"/>
      <c r="C38" s="49"/>
      <c r="D38" s="49"/>
    </row>
    <row r="39" spans="1:10" s="3" customFormat="1" ht="18.75" customHeight="1" x14ac:dyDescent="0.25">
      <c r="A39" s="50" t="s">
        <v>62</v>
      </c>
      <c r="B39" s="51"/>
      <c r="C39" s="41" t="s">
        <v>69</v>
      </c>
    </row>
    <row r="40" spans="1:10" ht="14.25" customHeight="1" x14ac:dyDescent="0.25">
      <c r="A40" s="52" t="s">
        <v>63</v>
      </c>
      <c r="B40" s="53"/>
      <c r="C40" s="1" t="s">
        <v>65</v>
      </c>
    </row>
    <row r="41" spans="1:10" ht="10.5" customHeight="1" x14ac:dyDescent="0.25">
      <c r="A41" s="1" t="s">
        <v>64</v>
      </c>
      <c r="B41" s="36"/>
      <c r="C41" s="40" t="s">
        <v>66</v>
      </c>
    </row>
    <row r="44" spans="1:10" ht="10.5" customHeight="1" x14ac:dyDescent="0.2">
      <c r="A44" s="1" t="s">
        <v>68</v>
      </c>
      <c r="C44" s="1" t="s">
        <v>67</v>
      </c>
    </row>
  </sheetData>
  <mergeCells count="13">
    <mergeCell ref="C2:D2"/>
    <mergeCell ref="A38:D38"/>
    <mergeCell ref="A39:B39"/>
    <mergeCell ref="A40:B40"/>
    <mergeCell ref="B5:C5"/>
    <mergeCell ref="B37:C37"/>
    <mergeCell ref="B7:C7"/>
    <mergeCell ref="B8:C8"/>
    <mergeCell ref="B34:C34"/>
    <mergeCell ref="B32:C32"/>
    <mergeCell ref="B33:C33"/>
    <mergeCell ref="B36:C36"/>
    <mergeCell ref="B35:C35"/>
  </mergeCells>
  <printOptions horizontalCentered="1"/>
  <pageMargins left="0.9055118110236221" right="0.51181102362204722" top="0.74803149606299213" bottom="0.74803149606299213" header="0.31496062992125984" footer="0.31496062992125984"/>
  <pageSetup paperSize="9" scale="93" fitToHeight="0" orientation="portrait" r:id="rId1"/>
  <headerFoot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2"/>
  <sheetViews>
    <sheetView tabSelected="1" view="pageBreakPreview" topLeftCell="A4" zoomScale="115" zoomScaleNormal="115" zoomScaleSheetLayoutView="115" workbookViewId="0">
      <selection activeCell="D15" sqref="D15"/>
    </sheetView>
  </sheetViews>
  <sheetFormatPr defaultColWidth="9.140625" defaultRowHeight="10.5" customHeight="1" x14ac:dyDescent="0.2"/>
  <cols>
    <col min="1" max="1" width="6.7109375" style="43" customWidth="1"/>
    <col min="2" max="2" width="13.5703125" style="43" customWidth="1"/>
    <col min="3" max="3" width="49.140625" style="43" customWidth="1"/>
    <col min="4" max="4" width="24" style="43" customWidth="1"/>
    <col min="5" max="5" width="15.140625" style="43" customWidth="1"/>
    <col min="6" max="6" width="88.7109375" style="2" hidden="1" customWidth="1"/>
    <col min="7" max="7" width="108.85546875" style="2" hidden="1" customWidth="1"/>
    <col min="8" max="8" width="129.5703125" style="2" hidden="1" customWidth="1"/>
    <col min="9" max="10" width="52.85546875" style="2" hidden="1" customWidth="1"/>
    <col min="11" max="16384" width="9.140625" style="43"/>
  </cols>
  <sheetData>
    <row r="1" spans="1:10" s="3" customFormat="1" ht="15" x14ac:dyDescent="0.25">
      <c r="C1" s="37"/>
      <c r="D1" s="42" t="s">
        <v>58</v>
      </c>
    </row>
    <row r="2" spans="1:10" s="3" customFormat="1" ht="15" x14ac:dyDescent="0.25">
      <c r="A2" s="5"/>
      <c r="B2" s="5"/>
      <c r="C2" s="46" t="s">
        <v>71</v>
      </c>
      <c r="D2" s="47"/>
    </row>
    <row r="3" spans="1:10" s="3" customFormat="1" ht="15" x14ac:dyDescent="0.25">
      <c r="A3" s="5"/>
      <c r="B3" s="5"/>
      <c r="C3" s="39" t="s">
        <v>47</v>
      </c>
      <c r="D3" s="42" t="s">
        <v>59</v>
      </c>
      <c r="F3" s="45" t="s">
        <v>47</v>
      </c>
    </row>
    <row r="4" spans="1:10" s="3" customFormat="1" ht="19.5" customHeight="1" x14ac:dyDescent="0.25">
      <c r="A4" s="5"/>
      <c r="B4" s="29"/>
      <c r="C4" s="30"/>
      <c r="D4" s="17"/>
    </row>
    <row r="5" spans="1:10" s="3" customFormat="1" ht="18" x14ac:dyDescent="0.25">
      <c r="A5" s="16"/>
      <c r="B5" s="54" t="s">
        <v>50</v>
      </c>
      <c r="C5" s="54"/>
      <c r="D5" s="16"/>
    </row>
    <row r="6" spans="1:10" s="3" customFormat="1" ht="11.25" customHeight="1" x14ac:dyDescent="0.25">
      <c r="A6" s="16"/>
      <c r="B6" s="16"/>
      <c r="C6" s="30"/>
      <c r="D6" s="16"/>
    </row>
    <row r="7" spans="1:10" s="3" customFormat="1" ht="15" x14ac:dyDescent="0.25">
      <c r="A7" s="45"/>
      <c r="B7" s="58" t="s">
        <v>74</v>
      </c>
      <c r="C7" s="58"/>
      <c r="D7" s="45"/>
      <c r="G7" s="45" t="s">
        <v>0</v>
      </c>
    </row>
    <row r="8" spans="1:10" s="3" customFormat="1" ht="13.5" customHeight="1" x14ac:dyDescent="0.25">
      <c r="A8" s="15"/>
      <c r="B8" s="59"/>
      <c r="C8" s="59"/>
      <c r="D8" s="15"/>
    </row>
    <row r="9" spans="1:10" s="3" customFormat="1" ht="34.5" customHeight="1" x14ac:dyDescent="0.25">
      <c r="A9" s="18" t="s">
        <v>1</v>
      </c>
      <c r="B9" s="20" t="s">
        <v>53</v>
      </c>
      <c r="C9" s="20" t="s">
        <v>54</v>
      </c>
      <c r="D9" s="20" t="s">
        <v>49</v>
      </c>
    </row>
    <row r="10" spans="1:10" s="3" customFormat="1" ht="15" x14ac:dyDescent="0.25">
      <c r="A10" s="12">
        <v>1</v>
      </c>
      <c r="B10" s="12">
        <v>2</v>
      </c>
      <c r="C10" s="12">
        <v>3</v>
      </c>
      <c r="D10" s="12">
        <v>4</v>
      </c>
    </row>
    <row r="11" spans="1:10" ht="15" x14ac:dyDescent="0.25">
      <c r="A11" s="34"/>
      <c r="B11" s="60" t="s">
        <v>51</v>
      </c>
      <c r="C11" s="61"/>
      <c r="D11" s="31"/>
      <c r="E11" s="19"/>
      <c r="H11" s="7"/>
      <c r="I11" s="8"/>
      <c r="J11" s="9" t="s">
        <v>24</v>
      </c>
    </row>
    <row r="12" spans="1:10" ht="15" x14ac:dyDescent="0.25">
      <c r="A12" s="10"/>
      <c r="B12" s="62" t="s">
        <v>70</v>
      </c>
      <c r="C12" s="63"/>
      <c r="D12" s="32"/>
      <c r="E12" s="3"/>
      <c r="H12" s="7"/>
      <c r="I12" s="8" t="s">
        <v>23</v>
      </c>
      <c r="J12" s="9"/>
    </row>
    <row r="13" spans="1:10" ht="17.25" customHeight="1" x14ac:dyDescent="0.25">
      <c r="A13" s="21"/>
      <c r="B13" s="66" t="s">
        <v>55</v>
      </c>
      <c r="C13" s="67"/>
      <c r="D13" s="33"/>
    </row>
    <row r="14" spans="1:10" ht="27.75" customHeight="1" x14ac:dyDescent="0.25">
      <c r="A14" s="21"/>
      <c r="B14" s="64" t="s">
        <v>57</v>
      </c>
      <c r="C14" s="65"/>
      <c r="D14" s="24"/>
      <c r="E14" s="28"/>
    </row>
    <row r="15" spans="1:10" s="3" customFormat="1" ht="25.5" customHeight="1" x14ac:dyDescent="0.25">
      <c r="A15" s="5"/>
      <c r="B15" s="55"/>
      <c r="C15" s="56"/>
      <c r="D15" s="35"/>
    </row>
    <row r="16" spans="1:10" ht="15.75" customHeight="1" x14ac:dyDescent="0.2">
      <c r="A16" s="48" t="s">
        <v>61</v>
      </c>
      <c r="B16" s="49"/>
      <c r="C16" s="49"/>
      <c r="D16" s="49"/>
    </row>
    <row r="17" spans="1:3" s="3" customFormat="1" ht="18.75" customHeight="1" x14ac:dyDescent="0.25">
      <c r="A17" s="50" t="s">
        <v>62</v>
      </c>
      <c r="B17" s="51"/>
      <c r="C17" s="41" t="s">
        <v>69</v>
      </c>
    </row>
    <row r="18" spans="1:3" ht="14.25" customHeight="1" x14ac:dyDescent="0.25">
      <c r="A18" s="52" t="s">
        <v>63</v>
      </c>
      <c r="B18" s="53"/>
      <c r="C18" s="43" t="s">
        <v>72</v>
      </c>
    </row>
    <row r="19" spans="1:3" ht="10.5" customHeight="1" x14ac:dyDescent="0.25">
      <c r="A19" s="43" t="s">
        <v>64</v>
      </c>
      <c r="B19" s="44"/>
      <c r="C19" s="40"/>
    </row>
    <row r="22" spans="1:3" ht="10.5" customHeight="1" x14ac:dyDescent="0.2">
      <c r="A22" s="43" t="s">
        <v>68</v>
      </c>
      <c r="C22" s="43" t="s">
        <v>73</v>
      </c>
    </row>
  </sheetData>
  <mergeCells count="12">
    <mergeCell ref="B12:C12"/>
    <mergeCell ref="C2:D2"/>
    <mergeCell ref="B5:C5"/>
    <mergeCell ref="B7:C7"/>
    <mergeCell ref="B8:C8"/>
    <mergeCell ref="B11:C11"/>
    <mergeCell ref="A18:B18"/>
    <mergeCell ref="B13:C13"/>
    <mergeCell ref="B14:C14"/>
    <mergeCell ref="B15:C15"/>
    <mergeCell ref="A16:D16"/>
    <mergeCell ref="A17:B17"/>
  </mergeCells>
  <printOptions horizontalCentered="1"/>
  <pageMargins left="0.9055118110236221" right="0.51181102362204722" top="0.74803149606299213" bottom="0.74803149606299213" header="0.31496062992125984" footer="0.31496062992125984"/>
  <pageSetup paperSize="9" scale="93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Расчет стоимости без НДС</vt:lpstr>
      <vt:lpstr>Расчет стоимости с НДС</vt:lpstr>
      <vt:lpstr>'Расчет стоимости без НДС'!Заголовки_для_печати</vt:lpstr>
      <vt:lpstr>'Расчет стоимости с НДС'!Заголовки_для_печати</vt:lpstr>
      <vt:lpstr>'Расчет стоимости без НДС'!Область_печати</vt:lpstr>
      <vt:lpstr>'Расчет стоимости с НДС'!Область_печати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Журавлева Надежда Игоревна</dc:creator>
  <cp:lastModifiedBy>Рожкова Наталья Викторовна</cp:lastModifiedBy>
  <cp:lastPrinted>2022-11-10T11:49:51Z</cp:lastPrinted>
  <dcterms:created xsi:type="dcterms:W3CDTF">2022-10-21T06:53:41Z</dcterms:created>
  <dcterms:modified xsi:type="dcterms:W3CDTF">2022-11-24T09:57:11Z</dcterms:modified>
</cp:coreProperties>
</file>